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VT\VT 2021\108\1 výzva\"/>
    </mc:Choice>
  </mc:AlternateContent>
  <xr:revisionPtr revIDLastSave="0" documentId="13_ncr:1_{5965368C-EC45-46CE-BF6B-86382DB9FDC6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technika'!$B$1:$T$22</definedName>
  </definedNames>
  <calcPr calcId="191029" iterateDelta="1E-4"/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S12" i="1"/>
  <c r="T12" i="1"/>
  <c r="P9" i="1"/>
  <c r="P10" i="1"/>
  <c r="P11" i="1"/>
  <c r="P12" i="1"/>
  <c r="S13" i="1" l="1"/>
  <c r="T13" i="1"/>
  <c r="P13" i="1"/>
  <c r="S8" i="1" l="1"/>
  <c r="T8" i="1"/>
  <c r="P8" i="1"/>
  <c r="P7" i="1" l="1"/>
  <c r="Q16" i="1" s="1"/>
  <c r="S7" i="1" l="1"/>
  <c r="R16" i="1" s="1"/>
  <c r="T7" i="1"/>
</calcChain>
</file>

<file path=xl/sharedStrings.xml><?xml version="1.0" encoding="utf-8"?>
<sst xmlns="http://schemas.openxmlformats.org/spreadsheetml/2006/main" count="77" uniqueCount="64">
  <si>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</si>
  <si>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</si>
  <si>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</si>
  <si>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</si>
  <si>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</si>
  <si>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</si>
  <si>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</si>
  <si>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</si>
  <si>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</si>
  <si>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</si>
  <si>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</si>
  <si>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</si>
  <si>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</si>
  <si>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30213300-8 - Stolní počítač </t>
  </si>
  <si>
    <t>30231000-7 - Počítačové monitory a konzoly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</si>
  <si>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</si>
  <si>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</si>
  <si>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</si>
  <si>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</si>
  <si>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</si>
  <si>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</si>
  <si>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</si>
  <si>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</si>
  <si>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</si>
  <si>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</si>
  <si>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</si>
  <si>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</si>
  <si>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</si>
  <si>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</si>
  <si>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</si>
  <si>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</si>
  <si>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</si>
  <si>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</si>
  <si>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</si>
  <si>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</si>
  <si>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</si>
  <si>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</si>
  <si>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108 - 2021 </t>
  </si>
  <si>
    <t>Záruka na zboží min. 48 měsíců, servis  NBD u zákazníka.</t>
  </si>
  <si>
    <t>Záruka na zboží min. 36 měsíců, servis NBD u zákazníka.</t>
  </si>
  <si>
    <t>Ing. Jiří Basl, Ph.D., 
Tel.: 37763 4249,
603 216 039</t>
  </si>
  <si>
    <t>Univerzitní 26,
301 00 Plzeň,
Fakulta elektrotechnická -
Katedra elektroniky a informačních technologií,
místnost EK 502</t>
  </si>
  <si>
    <t>Výkonný notebook 15,6''</t>
  </si>
  <si>
    <t>Výkonný notebook. 
Výkon procesoru v Passmark CPU vice než 21 000 bodů, min. 8 jader. 
Operační paměť  min. 16GB (3200MHz), možnost rozšíření na 32GB. 
Displej 15,6'' min. FHD 1920x1080, nedotykový, matný. 
Dedikovaná grafická karta s výkonem G3D mark min. 6 400, min. 6GB grafické paměti GDDR6.  
SSD disk M.2 1TB. 
Obsahuje integrovaný bezdrátový adaptér WiFi 802.11ac a BT.  
Porty: ethernet RJ45, HDMI, min. 1x USB-C, alespon 3x USB-A z toho alespoň 1x USB3. 
Kombinovaný konektor pro sluchátka a mikrofon. 
CZ podsvícená klávesnice, numerické klávesy. 
Podpora prostřednictvím internetu umožňuje stahování ovladačů a manuálu z internetu adresně pro konkrétní zadaný typ (sériové číslo) zařízení.  
Operační systém Windows 10, stačí ve verzi Home - OS Windows požadujeme z důvodu kompatibility s interními aplikacemi ZČU (Stag, Magion,...).  
Webkamera HD min. 720p. 
Záruka na zboží min. 48 měsíců, servis  NBD u zákazníka.</t>
  </si>
  <si>
    <t>Dokovací stanice USB-C kompatibilní s pol.č. 1</t>
  </si>
  <si>
    <t>Dokovací stanice s rozhraním USB-C, kompatibilní s pol.č. 1. 
Možnost připojení  min. 2 monitorů, rozhraní 2x Display port, audio konektor, 5x USB-A (z toho alespoň 2x USB3), 2x USB-C, RJ45. 
Není nutné napájení notebooku (pol.č. 1) z dokovací stanice.</t>
  </si>
  <si>
    <t>Velikost úhlopříčky 24" (nebo 23,8").
Nativní rozlišení min. 1920x1080 matný, poměr stran 16:9. 
Rozhraní HDMI, DP a VGA.
Jas min. 250 cd/m2.
Typ panelu IPS. 
Kabel DP součástí dodávky. 
Čas odezvy max. 5ms.
Typický kontrastní poměr 1000:1. 
Max. pozorovací úhel 178°/178°. 
Možnost výškového nastavení, naklápění, svislé otáčení, vodorovné otáčení. 
Obsahuje USB hub s min. 2 výstupy a rychlostí min. 5Gb/s.
Záruka na zboží min. 36 měsíců, servis NBD u zákazníka.</t>
  </si>
  <si>
    <t>do 30.11.2021</t>
  </si>
  <si>
    <t>Mgr. Pavel Hulec,
Tel.: 721 625 840,
E-mail: hulec@kap.zcu.cz</t>
  </si>
  <si>
    <t>Jungmannova 1, 
301 00 Plzeň, 
 Fakulta filozofická -
Katedra politologie a mezinárodních vztahů,
místnost JJ 307</t>
  </si>
  <si>
    <t xml:space="preserve">Záruka na zboží 48 měsíců, servis NBD on site. </t>
  </si>
  <si>
    <t>Záruka na zboží min. 36 měsíců.</t>
  </si>
  <si>
    <t>Počítač včetně klávesnice a myši</t>
  </si>
  <si>
    <t>Výkon procesoru v Passmark CPU více než 11 000 bodů,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</si>
  <si>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Monitor 24"</t>
  </si>
  <si>
    <t>Velikost úhlopříčky 24", rozlišení WUXGA (1920x1200).
Rozhraní displayport, USB hub.
Jas min. 300 cd/m2.
Typ panelu IPS. 
Displayport kabel musí byt součástí dodávky.
Záruka min. 3 roky.</t>
  </si>
  <si>
    <t>Záruka na zboží min. 36 měsíců, servis NBD on site.</t>
  </si>
  <si>
    <t>Záruka na zboží min. 48 měsíců, servis NBD on site.</t>
  </si>
  <si>
    <t>Ing. Andrea Šimková,
Tel.: 37763 1201</t>
  </si>
  <si>
    <t>Univerzitní 22, 
301 00 Plzeň,
budova Fakulty strojní - Odbor právní,
2.patro - místnost UU 207</t>
  </si>
  <si>
    <t>Stolní počítač včetně klávesnice a myši</t>
  </si>
  <si>
    <t>Výkon procesoru v Passmark CPU více než 11 000 bodů,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drátová s integrovanou čtečkou kontaktních čipových karet.
Optická myš drátová 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</si>
  <si>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Notebook 15,6"</t>
  </si>
  <si>
    <t>Výkon procesoru v Passmark CPU vice než 6 850 bodů, minimálně 4 jádra.
Operační paměť minimálně 16 GB.
SATA SSD disk o kapacitě minimálně 500 GB.
Integrovaná wifi karta.
Display min. Full HD 15,6" s rozlišením 1920x1080, provedení matné.
Webkamera a mikrofon.
Síťová karta 1 Gb/s Ethernet s podporou PXE.
Konktor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tmě, numerická klávesnice.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</si>
</sst>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25" xfId="0" applyFont="1" applyFill="1" applyBorder="1" applyAlignment="1">
      <alignment horizontal="left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1" fillId="6" borderId="28" xfId="0" applyFont="1" applyFill="1" applyBorder="1" applyAlignment="1">
      <alignment horizontal="left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left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left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25" xfId="0" applyFont="1" applyFill="1" applyBorder="1" applyAlignment="1" applyProtection="1">
      <alignment horizontal="left" vertical="center" wrapText="1" indent="1"/>
      <protection locked="0"/>
    </xf>
    <xf numFmtId="0" fontId="12" fillId="4" borderId="28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vertical="center" wrapText="1"/>
    </xf>
    <xf numFmtId="0" fontId="12" fillId="4" borderId="32" xfId="0" applyFont="1" applyFill="1" applyBorder="1" applyAlignment="1" applyProtection="1">
      <alignment horizontal="left" vertical="center" wrapText="1" indent="1"/>
      <protection locked="0"/>
    </xf>
    <xf numFmtId="0" fontId="12" fillId="4" borderId="7" xfId="0" applyFont="1" applyFill="1" applyBorder="1" applyAlignment="1" applyProtection="1">
      <alignment horizontal="left" vertical="center" wrapText="1" indent="1"/>
      <protection locked="0"/>
    </xf>
    <xf numFmtId="0" fontId="12" fillId="4" borderId="33" xfId="0" applyFont="1" applyFill="1" applyBorder="1" applyAlignment="1" applyProtection="1">
      <alignment horizontal="left" vertical="center" wrapText="1" indent="1"/>
      <protection locked="0"/>
    </xf>
    <xf numFmtId="0" fontId="12" fillId="4" borderId="34" xfId="0" applyFont="1" applyFill="1" applyBorder="1" applyAlignment="1" applyProtection="1">
      <alignment horizontal="left" vertical="center" wrapText="1" indent="1"/>
      <protection locked="0"/>
    </xf>
    <xf numFmtId="0" fontId="1" fillId="3" borderId="35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91440</xdr:colOff>
      <xdr:row>72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91440</xdr:colOff>
      <xdr:row>81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78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26" zoomScaleNormal="26" workbookViewId="0">
      <selection activeCell="R7" sqref="R7:R1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15.33203125" style="1" customWidth="1"/>
    <col min="7" max="7" width="29.6640625" style="4" bestFit="1" customWidth="1"/>
    <col min="8" max="8" width="23.44140625" style="4" customWidth="1"/>
    <col min="9" max="9" width="21.6640625" style="4" customWidth="1"/>
    <col min="10" max="10" width="16.33203125" style="1" customWidth="1"/>
    <col min="11" max="11" width="28.33203125" style="5" hidden="1" customWidth="1"/>
    <col min="12" max="12" width="33" style="5" customWidth="1"/>
    <col min="13" max="13" width="24.109375" style="5" customWidth="1"/>
    <col min="14" max="14" width="52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5" hidden="1" customWidth="1"/>
    <col min="22" max="22" width="40" style="6" customWidth="1"/>
    <col min="23" max="16384" width="8.88671875" style="5"/>
  </cols>
  <sheetData>
    <row r="1" spans="1:22" ht="40.950000000000003" customHeight="1" x14ac:dyDescent="0.3">
      <c r="B1" s="129" t="s">
        <v>37</v>
      </c>
      <c r="C1" s="130"/>
      <c r="D1" s="130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08"/>
      <c r="E3" s="108"/>
      <c r="F3" s="10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08"/>
      <c r="E4" s="108"/>
      <c r="F4" s="108"/>
      <c r="G4" s="108"/>
      <c r="H4" s="10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31" t="s">
        <v>2</v>
      </c>
      <c r="H5" s="132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5" t="s">
        <v>28</v>
      </c>
      <c r="H6" s="46" t="s">
        <v>32</v>
      </c>
      <c r="I6" s="40" t="s">
        <v>20</v>
      </c>
      <c r="J6" s="39" t="s">
        <v>21</v>
      </c>
      <c r="K6" s="39" t="s">
        <v>36</v>
      </c>
      <c r="L6" s="41" t="s">
        <v>22</v>
      </c>
      <c r="M6" s="42" t="s">
        <v>23</v>
      </c>
      <c r="N6" s="41" t="s">
        <v>24</v>
      </c>
      <c r="O6" s="41" t="s">
        <v>29</v>
      </c>
      <c r="P6" s="41" t="s">
        <v>25</v>
      </c>
      <c r="Q6" s="39" t="s">
        <v>5</v>
      </c>
      <c r="R6" s="43" t="s">
        <v>6</v>
      </c>
      <c r="S6" s="109" t="s">
        <v>7</v>
      </c>
      <c r="T6" s="44" t="s">
        <v>8</v>
      </c>
      <c r="U6" s="41" t="s">
        <v>26</v>
      </c>
      <c r="V6" s="41" t="s">
        <v>27</v>
      </c>
    </row>
    <row r="7" spans="1:22" ht="275.25" customHeight="1" thickTop="1" x14ac:dyDescent="0.3">
      <c r="A7" s="20"/>
      <c r="B7" s="48">
        <v>1</v>
      </c>
      <c r="C7" s="49" t="s">
        <v>42</v>
      </c>
      <c r="D7" s="50">
        <v>1</v>
      </c>
      <c r="E7" s="51" t="s">
        <v>35</v>
      </c>
      <c r="F7" s="91" t="s">
        <v>43</v>
      </c>
      <c r="G7" s="151"/>
      <c r="H7" s="154"/>
      <c r="I7" s="136" t="s">
        <v>30</v>
      </c>
      <c r="J7" s="127" t="s">
        <v>31</v>
      </c>
      <c r="K7" s="138"/>
      <c r="L7" s="73" t="s">
        <v>38</v>
      </c>
      <c r="M7" s="124" t="s">
        <v>40</v>
      </c>
      <c r="N7" s="124" t="s">
        <v>41</v>
      </c>
      <c r="O7" s="133">
        <v>60</v>
      </c>
      <c r="P7" s="52">
        <f>D7*Q7</f>
        <v>32405</v>
      </c>
      <c r="Q7" s="53">
        <v>32405</v>
      </c>
      <c r="R7" s="145"/>
      <c r="S7" s="54">
        <f>D7*R7</f>
        <v>0</v>
      </c>
      <c r="T7" s="55" t="str">
        <f t="shared" ref="T7" si="0">IF(ISNUMBER(R7), IF(R7&gt;Q7,"NEVYHOVUJE","VYHOVUJE")," ")</f>
        <v xml:space="preserve"> </v>
      </c>
      <c r="U7" s="127"/>
      <c r="V7" s="51" t="s">
        <v>12</v>
      </c>
    </row>
    <row r="8" spans="1:22" ht="96.75" customHeight="1" thickBot="1" x14ac:dyDescent="0.35">
      <c r="A8" s="20"/>
      <c r="B8" s="56">
        <v>2</v>
      </c>
      <c r="C8" s="57" t="s">
        <v>44</v>
      </c>
      <c r="D8" s="58">
        <v>1</v>
      </c>
      <c r="E8" s="59" t="s">
        <v>35</v>
      </c>
      <c r="F8" s="92" t="s">
        <v>45</v>
      </c>
      <c r="G8" s="159"/>
      <c r="H8" s="158"/>
      <c r="I8" s="137"/>
      <c r="J8" s="128"/>
      <c r="K8" s="139"/>
      <c r="L8" s="72"/>
      <c r="M8" s="125"/>
      <c r="N8" s="125"/>
      <c r="O8" s="134"/>
      <c r="P8" s="60">
        <f>D8*Q8</f>
        <v>1860</v>
      </c>
      <c r="Q8" s="61">
        <v>1860</v>
      </c>
      <c r="R8" s="146"/>
      <c r="S8" s="62">
        <f>D8*R8</f>
        <v>0</v>
      </c>
      <c r="T8" s="63" t="str">
        <f t="shared" ref="T8" si="1">IF(ISNUMBER(R8), IF(R8&gt;Q8,"NEVYHOVUJE","VYHOVUJE")," ")</f>
        <v xml:space="preserve"> </v>
      </c>
      <c r="U8" s="128"/>
      <c r="V8" s="59" t="s">
        <v>16</v>
      </c>
    </row>
    <row r="9" spans="1:22" ht="235.5" customHeight="1" thickBot="1" x14ac:dyDescent="0.35">
      <c r="A9" s="20"/>
      <c r="B9" s="82">
        <v>3</v>
      </c>
      <c r="C9" s="83" t="s">
        <v>54</v>
      </c>
      <c r="D9" s="84">
        <v>2</v>
      </c>
      <c r="E9" s="85" t="s">
        <v>35</v>
      </c>
      <c r="F9" s="93" t="s">
        <v>46</v>
      </c>
      <c r="G9" s="160"/>
      <c r="H9" s="160"/>
      <c r="I9" s="157"/>
      <c r="J9" s="119"/>
      <c r="K9" s="121"/>
      <c r="L9" s="86" t="s">
        <v>39</v>
      </c>
      <c r="M9" s="126"/>
      <c r="N9" s="126"/>
      <c r="O9" s="135"/>
      <c r="P9" s="87">
        <f>D9*Q9</f>
        <v>9000</v>
      </c>
      <c r="Q9" s="88">
        <v>4500</v>
      </c>
      <c r="R9" s="147"/>
      <c r="S9" s="89">
        <f>D9*R9</f>
        <v>0</v>
      </c>
      <c r="T9" s="90" t="str">
        <f t="shared" ref="T9:T12" si="2">IF(ISNUMBER(R9), IF(R9&gt;Q9,"NEVYHOVUJE","VYHOVUJE")," ")</f>
        <v xml:space="preserve"> </v>
      </c>
      <c r="U9" s="119"/>
      <c r="V9" s="85" t="s">
        <v>14</v>
      </c>
    </row>
    <row r="10" spans="1:22" ht="360" customHeight="1" x14ac:dyDescent="0.3">
      <c r="A10" s="20"/>
      <c r="B10" s="94">
        <v>4</v>
      </c>
      <c r="C10" s="95" t="s">
        <v>52</v>
      </c>
      <c r="D10" s="96">
        <v>3</v>
      </c>
      <c r="E10" s="97" t="s">
        <v>35</v>
      </c>
      <c r="F10" s="102" t="s">
        <v>53</v>
      </c>
      <c r="G10" s="153"/>
      <c r="H10" s="161"/>
      <c r="I10" s="155" t="s">
        <v>30</v>
      </c>
      <c r="J10" s="118" t="s">
        <v>31</v>
      </c>
      <c r="K10" s="120"/>
      <c r="L10" s="103" t="s">
        <v>50</v>
      </c>
      <c r="M10" s="122" t="s">
        <v>48</v>
      </c>
      <c r="N10" s="122" t="s">
        <v>49</v>
      </c>
      <c r="O10" s="143" t="s">
        <v>47</v>
      </c>
      <c r="P10" s="98">
        <f>D10*Q10</f>
        <v>51000</v>
      </c>
      <c r="Q10" s="99">
        <v>17000</v>
      </c>
      <c r="R10" s="148"/>
      <c r="S10" s="100">
        <f>D10*R10</f>
        <v>0</v>
      </c>
      <c r="T10" s="101" t="str">
        <f t="shared" si="2"/>
        <v xml:space="preserve"> </v>
      </c>
      <c r="U10" s="118"/>
      <c r="V10" s="97" t="s">
        <v>11</v>
      </c>
    </row>
    <row r="11" spans="1:22" ht="129" customHeight="1" thickBot="1" x14ac:dyDescent="0.35">
      <c r="A11" s="20"/>
      <c r="B11" s="82">
        <v>5</v>
      </c>
      <c r="C11" s="83" t="s">
        <v>54</v>
      </c>
      <c r="D11" s="84">
        <v>3</v>
      </c>
      <c r="E11" s="85" t="s">
        <v>35</v>
      </c>
      <c r="F11" s="93" t="s">
        <v>55</v>
      </c>
      <c r="G11" s="152"/>
      <c r="H11" s="162"/>
      <c r="I11" s="156"/>
      <c r="J11" s="119"/>
      <c r="K11" s="121"/>
      <c r="L11" s="86" t="s">
        <v>51</v>
      </c>
      <c r="M11" s="123"/>
      <c r="N11" s="123"/>
      <c r="O11" s="135"/>
      <c r="P11" s="87">
        <f>D11*Q11</f>
        <v>19500</v>
      </c>
      <c r="Q11" s="88">
        <v>6500</v>
      </c>
      <c r="R11" s="147"/>
      <c r="S11" s="89">
        <f>D11*R11</f>
        <v>0</v>
      </c>
      <c r="T11" s="90" t="str">
        <f t="shared" si="2"/>
        <v xml:space="preserve"> </v>
      </c>
      <c r="U11" s="119"/>
      <c r="V11" s="85" t="s">
        <v>15</v>
      </c>
    </row>
    <row r="12" spans="1:22" ht="322.5" customHeight="1" x14ac:dyDescent="0.3">
      <c r="A12" s="20"/>
      <c r="B12" s="74">
        <v>6</v>
      </c>
      <c r="C12" s="75" t="s">
        <v>62</v>
      </c>
      <c r="D12" s="76">
        <v>2</v>
      </c>
      <c r="E12" s="77" t="s">
        <v>35</v>
      </c>
      <c r="F12" s="104" t="s">
        <v>63</v>
      </c>
      <c r="G12" s="153"/>
      <c r="H12" s="161"/>
      <c r="I12" s="155" t="s">
        <v>30</v>
      </c>
      <c r="J12" s="118" t="s">
        <v>31</v>
      </c>
      <c r="K12" s="120"/>
      <c r="L12" s="105" t="s">
        <v>56</v>
      </c>
      <c r="M12" s="122" t="s">
        <v>58</v>
      </c>
      <c r="N12" s="122" t="s">
        <v>59</v>
      </c>
      <c r="O12" s="143">
        <v>60</v>
      </c>
      <c r="P12" s="78">
        <f>D12*Q12</f>
        <v>52000</v>
      </c>
      <c r="Q12" s="79">
        <v>26000</v>
      </c>
      <c r="R12" s="149"/>
      <c r="S12" s="80">
        <f>D12*R12</f>
        <v>0</v>
      </c>
      <c r="T12" s="81" t="str">
        <f t="shared" si="2"/>
        <v xml:space="preserve"> </v>
      </c>
      <c r="U12" s="118"/>
      <c r="V12" s="77" t="s">
        <v>12</v>
      </c>
    </row>
    <row r="13" spans="1:22" ht="345" customHeight="1" thickBot="1" x14ac:dyDescent="0.35">
      <c r="A13" s="20"/>
      <c r="B13" s="64">
        <v>7</v>
      </c>
      <c r="C13" s="65" t="s">
        <v>60</v>
      </c>
      <c r="D13" s="66">
        <v>1</v>
      </c>
      <c r="E13" s="67" t="s">
        <v>35</v>
      </c>
      <c r="F13" s="106" t="s">
        <v>61</v>
      </c>
      <c r="G13" s="152"/>
      <c r="H13" s="164"/>
      <c r="I13" s="163"/>
      <c r="J13" s="140"/>
      <c r="K13" s="141"/>
      <c r="L13" s="107" t="s">
        <v>57</v>
      </c>
      <c r="M13" s="142"/>
      <c r="N13" s="142"/>
      <c r="O13" s="144"/>
      <c r="P13" s="68">
        <f>D13*Q13</f>
        <v>17000</v>
      </c>
      <c r="Q13" s="69">
        <v>17000</v>
      </c>
      <c r="R13" s="150"/>
      <c r="S13" s="70">
        <f>D13*R13</f>
        <v>0</v>
      </c>
      <c r="T13" s="71" t="str">
        <f t="shared" ref="T13" si="3">IF(ISNUMBER(R13), IF(R13&gt;Q13,"NEVYHOVUJE","VYHOVUJE")," ")</f>
        <v xml:space="preserve"> </v>
      </c>
      <c r="U13" s="140"/>
      <c r="V13" s="67" t="s">
        <v>13</v>
      </c>
    </row>
    <row r="14" spans="1:22" ht="17.399999999999999" customHeight="1" thickTop="1" thickBot="1" x14ac:dyDescent="0.35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82.95" customHeight="1" thickTop="1" thickBot="1" x14ac:dyDescent="0.35">
      <c r="B15" s="114" t="s">
        <v>34</v>
      </c>
      <c r="C15" s="114"/>
      <c r="D15" s="114"/>
      <c r="E15" s="114"/>
      <c r="F15" s="114"/>
      <c r="G15" s="114"/>
      <c r="H15" s="114"/>
      <c r="I15" s="114"/>
      <c r="J15" s="21"/>
      <c r="K15" s="21"/>
      <c r="L15" s="7"/>
      <c r="M15" s="7"/>
      <c r="N15" s="7"/>
      <c r="O15" s="22"/>
      <c r="P15" s="22"/>
      <c r="Q15" s="23" t="s">
        <v>9</v>
      </c>
      <c r="R15" s="115" t="s">
        <v>10</v>
      </c>
      <c r="S15" s="116"/>
      <c r="T15" s="117"/>
      <c r="U15" s="24"/>
      <c r="V15" s="25"/>
    </row>
    <row r="16" spans="1:22" ht="43.2" customHeight="1" thickTop="1" thickBot="1" x14ac:dyDescent="0.35">
      <c r="B16" s="110" t="s">
        <v>33</v>
      </c>
      <c r="C16" s="110"/>
      <c r="D16" s="110"/>
      <c r="E16" s="110"/>
      <c r="F16" s="110"/>
      <c r="G16" s="110"/>
      <c r="I16" s="26"/>
      <c r="L16" s="9"/>
      <c r="M16" s="9"/>
      <c r="N16" s="9"/>
      <c r="O16" s="27"/>
      <c r="P16" s="27"/>
      <c r="Q16" s="28">
        <f>SUM(P7:P13)</f>
        <v>182765</v>
      </c>
      <c r="R16" s="111">
        <f>SUM(S7:S13)</f>
        <v>0</v>
      </c>
      <c r="S16" s="112"/>
      <c r="T16" s="113"/>
    </row>
    <row r="17" spans="2:19" ht="15" thickTop="1" x14ac:dyDescent="0.3">
      <c r="H17" s="10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7"/>
      <c r="C18" s="47"/>
      <c r="D18" s="47"/>
      <c r="E18" s="47"/>
      <c r="F18" s="47"/>
      <c r="G18" s="108"/>
      <c r="H18" s="10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">
      <c r="B19" s="47"/>
      <c r="C19" s="47"/>
      <c r="D19" s="47"/>
      <c r="E19" s="47"/>
      <c r="F19" s="47"/>
      <c r="G19" s="108"/>
      <c r="H19" s="10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3">
      <c r="B20" s="47"/>
      <c r="C20" s="47"/>
      <c r="D20" s="47"/>
      <c r="E20" s="47"/>
      <c r="F20" s="47"/>
      <c r="G20" s="108"/>
      <c r="H20" s="10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108"/>
      <c r="H21" s="10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108"/>
      <c r="H23" s="10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108"/>
      <c r="H24" s="10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108"/>
      <c r="H25" s="10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108"/>
      <c r="H26" s="10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108"/>
      <c r="H27" s="10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108"/>
      <c r="H28" s="10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108"/>
      <c r="H29" s="10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108"/>
      <c r="H30" s="10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108"/>
      <c r="H31" s="10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108"/>
      <c r="H32" s="10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108"/>
      <c r="H33" s="10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108"/>
      <c r="H34" s="10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108"/>
      <c r="H35" s="10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108"/>
      <c r="H36" s="10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108"/>
      <c r="H37" s="10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108"/>
      <c r="H38" s="10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108"/>
      <c r="H39" s="10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108"/>
      <c r="H40" s="10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108"/>
      <c r="H41" s="10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108"/>
      <c r="H42" s="10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108"/>
      <c r="H43" s="10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108"/>
      <c r="H44" s="10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108"/>
      <c r="H45" s="10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108"/>
      <c r="H46" s="10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108"/>
      <c r="H47" s="10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108"/>
      <c r="H48" s="10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08"/>
      <c r="H49" s="10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08"/>
      <c r="H50" s="10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08"/>
      <c r="H51" s="10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08"/>
      <c r="H52" s="10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08"/>
      <c r="H53" s="10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08"/>
      <c r="H54" s="10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08"/>
      <c r="H55" s="10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08"/>
      <c r="H56" s="10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08"/>
      <c r="H57" s="10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08"/>
      <c r="H58" s="10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08"/>
      <c r="H59" s="10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08"/>
      <c r="H60" s="10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08"/>
      <c r="H61" s="10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08"/>
      <c r="H62" s="10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08"/>
      <c r="H63" s="10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08"/>
      <c r="H64" s="10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08"/>
      <c r="H65" s="10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08"/>
      <c r="H66" s="10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08"/>
      <c r="H67" s="10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08"/>
      <c r="H68" s="10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08"/>
      <c r="H69" s="10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08"/>
      <c r="H70" s="10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08"/>
      <c r="H71" s="10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08"/>
      <c r="H72" s="10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08"/>
      <c r="H73" s="10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08"/>
      <c r="H74" s="10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08"/>
      <c r="H75" s="10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08"/>
      <c r="H76" s="10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08"/>
      <c r="H77" s="10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08"/>
      <c r="H78" s="10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08"/>
      <c r="H79" s="10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08"/>
      <c r="H80" s="10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08"/>
      <c r="H81" s="10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08"/>
      <c r="H82" s="10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08"/>
      <c r="H83" s="10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08"/>
      <c r="H84" s="10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08"/>
      <c r="H85" s="10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08"/>
      <c r="H86" s="10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08"/>
      <c r="H87" s="10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08"/>
      <c r="H88" s="10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08"/>
      <c r="H89" s="10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08"/>
      <c r="H90" s="10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08"/>
      <c r="H91" s="10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08"/>
      <c r="H92" s="10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08"/>
      <c r="H93" s="10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08"/>
      <c r="H94" s="10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08"/>
      <c r="H95" s="10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08"/>
      <c r="H96" s="10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08"/>
      <c r="H97" s="10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08"/>
      <c r="H98" s="10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08"/>
      <c r="H99" s="10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08"/>
      <c r="H100" s="10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108"/>
      <c r="H101" s="10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108"/>
      <c r="H102" s="108"/>
      <c r="I102" s="11"/>
      <c r="J102" s="11"/>
      <c r="K102" s="11"/>
      <c r="L102" s="11"/>
      <c r="M102" s="11"/>
      <c r="N102" s="6"/>
      <c r="O102" s="6"/>
      <c r="P102" s="6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</sheetData>
  <sheetProtection algorithmName="SHA-512" hashValue="o6h4wIasS/N0lB5COyhet5RwURMHewemE0LjYsZXZ73pQzLJv1AzR0DqlJIXpXj9JMlbfXCQYtrHMnT8stAH0Q==" saltValue="8tPK9LnSi9FBPZSWEl+vAg==" spinCount="100000" sheet="1" objects="1" scenarios="1"/>
  <mergeCells count="27">
    <mergeCell ref="U10:U11"/>
    <mergeCell ref="I12:I13"/>
    <mergeCell ref="J12:J13"/>
    <mergeCell ref="K12:K13"/>
    <mergeCell ref="U12:U13"/>
    <mergeCell ref="M12:M13"/>
    <mergeCell ref="N12:N13"/>
    <mergeCell ref="O10:O11"/>
    <mergeCell ref="O12:O13"/>
    <mergeCell ref="N7:N9"/>
    <mergeCell ref="U7:U9"/>
    <mergeCell ref="B1:D1"/>
    <mergeCell ref="G5:H5"/>
    <mergeCell ref="O7:O9"/>
    <mergeCell ref="I7:I9"/>
    <mergeCell ref="J7:J9"/>
    <mergeCell ref="K7:K9"/>
    <mergeCell ref="M7:M9"/>
    <mergeCell ref="B16:G16"/>
    <mergeCell ref="R16:T16"/>
    <mergeCell ref="B15:I15"/>
    <mergeCell ref="R15:T15"/>
    <mergeCell ref="I10:I11"/>
    <mergeCell ref="J10:J11"/>
    <mergeCell ref="K10:K11"/>
    <mergeCell ref="M10:M11"/>
    <mergeCell ref="N10:N11"/>
  </mergeCells>
  <conditionalFormatting sqref="D7:D13 B7:B13">
    <cfRule type="containsBlanks" dxfId="11" priority="56">
      <formula>LEN(TRIM(B7))=0</formula>
    </cfRule>
  </conditionalFormatting>
  <conditionalFormatting sqref="B7:B13">
    <cfRule type="cellIs" dxfId="10" priority="53" operator="greaterThanOrEqual">
      <formula>1</formula>
    </cfRule>
  </conditionalFormatting>
  <conditionalFormatting sqref="T7:T13">
    <cfRule type="cellIs" dxfId="9" priority="40" operator="equal">
      <formula>"VYHOVUJE"</formula>
    </cfRule>
  </conditionalFormatting>
  <conditionalFormatting sqref="T7:T13">
    <cfRule type="cellIs" dxfId="8" priority="39" operator="equal">
      <formula>"NEVYHOVUJE"</formula>
    </cfRule>
  </conditionalFormatting>
  <conditionalFormatting sqref="G7:H7 G8:G13 R7:R13">
    <cfRule type="containsBlanks" dxfId="7" priority="33">
      <formula>LEN(TRIM(G7))=0</formula>
    </cfRule>
  </conditionalFormatting>
  <conditionalFormatting sqref="G7:H7 G8:G13 R7:R13">
    <cfRule type="notContainsBlanks" dxfId="6" priority="31">
      <formula>LEN(TRIM(G7))&gt;0</formula>
    </cfRule>
  </conditionalFormatting>
  <conditionalFormatting sqref="G7:H7 G8:G13 R7:R13">
    <cfRule type="notContainsBlanks" dxfId="5" priority="30">
      <formula>LEN(TRIM(G7))&gt;0</formula>
    </cfRule>
  </conditionalFormatting>
  <conditionalFormatting sqref="G7:H7 G8:G13">
    <cfRule type="notContainsBlanks" dxfId="4" priority="29">
      <formula>LEN(TRIM(G7))&gt;0</formula>
    </cfRule>
  </conditionalFormatting>
  <conditionalFormatting sqref="H9:H13">
    <cfRule type="containsBlanks" dxfId="3" priority="4">
      <formula>LEN(TRIM(H9))=0</formula>
    </cfRule>
  </conditionalFormatting>
  <conditionalFormatting sqref="H9:H13">
    <cfRule type="notContainsBlanks" dxfId="2" priority="3">
      <formula>LEN(TRIM(H9))&gt;0</formula>
    </cfRule>
  </conditionalFormatting>
  <conditionalFormatting sqref="H9:H13">
    <cfRule type="notContainsBlanks" dxfId="1" priority="2">
      <formula>LEN(TRIM(H9))&gt;0</formula>
    </cfRule>
  </conditionalFormatting>
  <conditionalFormatting sqref="H9:H13">
    <cfRule type="notContainsBlanks" dxfId="0" priority="1">
      <formula>LEN(TRIM(H9))&gt;0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  <dataValidation type="list" allowBlank="1" showInputMessage="1" showErrorMessage="1" sqref="J10 J12" xr:uid="{B13ECC2C-B388-451C-A534-950090A901BA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2021-08-30T11:14:09Z</cp:lastPrinted>
  <dcterms:created xsi:type="dcterms:W3CDTF">2014-03-05T12:43:32Z</dcterms:created>
  <dcterms:modified xsi:type="dcterms:W3CDTF">2021-09-10T05:47:46Z</dcterms:modified>
</cp:coreProperties>
</file>